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E8CC5D40-BAC5-44CB-8F97-89E73264AE70}" xr6:coauthVersionLast="36" xr6:coauthVersionMax="36" xr10:uidLastSave="{00000000-0000-0000-0000-000000000000}"/>
  <bookViews>
    <workbookView xWindow="32760" yWindow="3276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I99" i="1"/>
  <c r="F100" i="1"/>
  <c r="I100" i="1"/>
  <c r="F101" i="1"/>
  <c r="I101" i="1"/>
  <c r="F102" i="1"/>
  <c r="F103" i="1"/>
  <c r="I103" i="1"/>
  <c r="F95" i="1"/>
  <c r="F88" i="1"/>
  <c r="I88" i="1"/>
  <c r="F89" i="1"/>
  <c r="F90" i="1"/>
  <c r="I90" i="1"/>
  <c r="F91" i="1"/>
  <c r="I91" i="1"/>
  <c r="F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F72" i="1"/>
  <c r="I72" i="1"/>
  <c r="F75" i="1"/>
  <c r="I75" i="1"/>
  <c r="F73" i="1"/>
  <c r="F65" i="1"/>
  <c r="F66" i="1"/>
  <c r="F67" i="1"/>
  <c r="I67" i="1"/>
  <c r="F68" i="1"/>
  <c r="I68" i="1"/>
  <c r="F70" i="1"/>
  <c r="I70" i="1"/>
  <c r="F71" i="1"/>
  <c r="F64" i="1"/>
  <c r="F63" i="1"/>
  <c r="F61" i="1"/>
  <c r="I61" i="1"/>
  <c r="F62" i="1"/>
  <c r="F60" i="1"/>
  <c r="F59" i="1"/>
  <c r="I59" i="1"/>
  <c r="F51" i="1"/>
  <c r="I51" i="1"/>
  <c r="F52" i="1"/>
  <c r="I52" i="1"/>
  <c r="F53" i="1"/>
  <c r="I53" i="1"/>
  <c r="F54" i="1"/>
  <c r="F55" i="1"/>
  <c r="F56" i="1"/>
  <c r="I56" i="1"/>
  <c r="F57" i="1"/>
  <c r="I57" i="1"/>
  <c r="F58" i="1"/>
  <c r="I58" i="1"/>
  <c r="F50" i="1"/>
  <c r="F41" i="1"/>
  <c r="I41" i="1"/>
  <c r="F42" i="1"/>
  <c r="F39" i="1"/>
  <c r="F43" i="1"/>
  <c r="I43" i="1"/>
  <c r="F44" i="1"/>
  <c r="I44" i="1"/>
  <c r="F45" i="1"/>
  <c r="I45" i="1"/>
  <c r="F46" i="1"/>
  <c r="I46" i="1"/>
  <c r="F47" i="1"/>
  <c r="F48" i="1"/>
  <c r="I48" i="1"/>
  <c r="F40" i="1"/>
  <c r="F31" i="1"/>
  <c r="I31" i="1"/>
  <c r="F32" i="1"/>
  <c r="I32" i="1"/>
  <c r="F33" i="1"/>
  <c r="I33" i="1"/>
  <c r="F34" i="1"/>
  <c r="I34" i="1"/>
  <c r="F35" i="1"/>
  <c r="I35" i="1"/>
  <c r="F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F27" i="1"/>
  <c r="I27" i="1"/>
  <c r="F28" i="1"/>
  <c r="I28" i="1"/>
  <c r="F20" i="1"/>
  <c r="I20" i="1"/>
  <c r="F13" i="1"/>
  <c r="F11" i="1"/>
  <c r="I13" i="1"/>
  <c r="F14" i="1"/>
  <c r="I14" i="1"/>
  <c r="F15" i="1"/>
  <c r="I15" i="1"/>
  <c r="F16" i="1"/>
  <c r="F17" i="1"/>
  <c r="F18" i="1"/>
  <c r="I18" i="1"/>
  <c r="F12" i="1"/>
  <c r="F153" i="1"/>
  <c r="I153" i="1"/>
  <c r="F154" i="1"/>
  <c r="F155" i="1"/>
  <c r="F156" i="1"/>
  <c r="F151" i="1"/>
  <c r="I151" i="1"/>
  <c r="F157" i="1"/>
  <c r="I157" i="1"/>
  <c r="F158" i="1"/>
  <c r="I158" i="1"/>
  <c r="F152" i="1"/>
  <c r="F149" i="1"/>
  <c r="I149" i="1"/>
  <c r="F150" i="1"/>
  <c r="I150" i="1"/>
  <c r="F148" i="1"/>
  <c r="F147" i="1"/>
  <c r="I147" i="1"/>
  <c r="F140" i="1"/>
  <c r="F141" i="1"/>
  <c r="I141" i="1"/>
  <c r="F138" i="1"/>
  <c r="I138" i="1"/>
  <c r="F142" i="1"/>
  <c r="F143" i="1"/>
  <c r="I143" i="1"/>
  <c r="F144" i="1"/>
  <c r="I144" i="1"/>
  <c r="F145" i="1"/>
  <c r="I145" i="1"/>
  <c r="F146" i="1"/>
  <c r="I146" i="1"/>
  <c r="F139" i="1"/>
  <c r="F136" i="1"/>
  <c r="I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I125" i="1"/>
  <c r="F116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F106" i="1"/>
  <c r="I106" i="1"/>
  <c r="F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2" i="1"/>
  <c r="I96" i="1"/>
  <c r="I97" i="1"/>
  <c r="I102" i="1"/>
  <c r="I117" i="1"/>
  <c r="I128" i="1"/>
  <c r="I140" i="1"/>
  <c r="I142" i="1"/>
  <c r="I154" i="1"/>
  <c r="I155" i="1"/>
  <c r="I73" i="1"/>
  <c r="I74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107" i="1"/>
  <c r="I66" i="1"/>
  <c r="I64" i="1"/>
  <c r="I62" i="1"/>
  <c r="I60" i="1"/>
  <c r="I55" i="1"/>
  <c r="I54" i="1"/>
  <c r="I50" i="1"/>
  <c r="I47" i="1"/>
  <c r="I36" i="1"/>
  <c r="I26" i="1"/>
  <c r="I22" i="1"/>
  <c r="I127" i="1"/>
  <c r="I40" i="1"/>
  <c r="I89" i="1"/>
  <c r="I65" i="1"/>
  <c r="I77" i="1"/>
  <c r="I95" i="1"/>
  <c r="I139" i="1"/>
  <c r="I148" i="1"/>
  <c r="I12" i="1"/>
  <c r="G85" i="1"/>
  <c r="F86" i="1"/>
  <c r="E85" i="1"/>
  <c r="H85" i="1"/>
  <c r="D85" i="1"/>
  <c r="I63" i="1"/>
  <c r="F49" i="1"/>
  <c r="I29" i="1"/>
  <c r="E10" i="1"/>
  <c r="I19" i="1"/>
  <c r="H10" i="1"/>
  <c r="G10" i="1"/>
  <c r="F19" i="1"/>
  <c r="D10" i="1"/>
  <c r="I86" i="1"/>
  <c r="I39" i="1"/>
  <c r="I49" i="1"/>
  <c r="I11" i="1"/>
  <c r="F94" i="1"/>
  <c r="I94" i="1"/>
  <c r="I156" i="1"/>
  <c r="I42" i="1"/>
  <c r="F29" i="1"/>
  <c r="I115" i="1"/>
  <c r="F104" i="1"/>
  <c r="I104" i="1"/>
  <c r="F76" i="1"/>
  <c r="I76" i="1"/>
  <c r="I135" i="1"/>
  <c r="G160" i="1"/>
  <c r="E160" i="1"/>
  <c r="H160" i="1"/>
  <c r="D160" i="1"/>
  <c r="F10" i="1"/>
  <c r="F85" i="1"/>
  <c r="I85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<sst xmlns="http://schemas.openxmlformats.org/spreadsheetml/2006/main" count="162" uniqueCount="89">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</sst>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"/>
  <sheetViews>
    <sheetView tabSelected="1" workbookViewId="0">
      <pane ySplit="9" topLeftCell="A10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42324278</v>
      </c>
      <c r="E10" s="14">
        <f t="shared" si="0"/>
        <v>4591.1400000000003</v>
      </c>
      <c r="F10" s="14">
        <f t="shared" si="0"/>
        <v>42328869.140000001</v>
      </c>
      <c r="G10" s="14">
        <f t="shared" si="0"/>
        <v>8141552.4400000013</v>
      </c>
      <c r="H10" s="14">
        <f t="shared" si="0"/>
        <v>5161043.0999999996</v>
      </c>
      <c r="I10" s="14">
        <f t="shared" si="0"/>
        <v>34187316.699999996</v>
      </c>
    </row>
    <row r="11" spans="2:9" x14ac:dyDescent="0.2">
      <c r="B11" s="3" t="s">
        <v>12</v>
      </c>
      <c r="C11" s="9"/>
      <c r="D11" s="15">
        <f t="shared" ref="D11:I11" si="1">SUM(D12:D18)</f>
        <v>34120940</v>
      </c>
      <c r="E11" s="15">
        <f t="shared" si="1"/>
        <v>448338</v>
      </c>
      <c r="F11" s="15">
        <f t="shared" si="1"/>
        <v>34569278</v>
      </c>
      <c r="G11" s="15">
        <f t="shared" si="1"/>
        <v>6890072.5900000008</v>
      </c>
      <c r="H11" s="15">
        <f t="shared" si="1"/>
        <v>4482277.4799999995</v>
      </c>
      <c r="I11" s="15">
        <f t="shared" si="1"/>
        <v>27679205.409999996</v>
      </c>
    </row>
    <row r="12" spans="2:9" x14ac:dyDescent="0.2">
      <c r="B12" s="13" t="s">
        <v>13</v>
      </c>
      <c r="C12" s="11"/>
      <c r="D12" s="15">
        <v>21802258</v>
      </c>
      <c r="E12" s="16">
        <v>-161149.76000000001</v>
      </c>
      <c r="F12" s="16">
        <f>D12+E12</f>
        <v>21641108.239999998</v>
      </c>
      <c r="G12" s="16">
        <v>5448470.7800000003</v>
      </c>
      <c r="H12" s="16">
        <v>3526236.65</v>
      </c>
      <c r="I12" s="16">
        <f>F12-G12</f>
        <v>16192637.459999997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6134962</v>
      </c>
      <c r="E14" s="16">
        <v>-37344.75</v>
      </c>
      <c r="F14" s="16">
        <f t="shared" si="2"/>
        <v>6097617.25</v>
      </c>
      <c r="G14" s="16">
        <v>0</v>
      </c>
      <c r="H14" s="16">
        <v>0</v>
      </c>
      <c r="I14" s="16">
        <f t="shared" si="3"/>
        <v>6097617.25</v>
      </c>
    </row>
    <row r="15" spans="2:9" x14ac:dyDescent="0.2">
      <c r="B15" s="13" t="s">
        <v>16</v>
      </c>
      <c r="C15" s="11"/>
      <c r="D15" s="15">
        <v>4118336</v>
      </c>
      <c r="E15" s="16">
        <v>795216.51</v>
      </c>
      <c r="F15" s="16">
        <f t="shared" si="2"/>
        <v>4913552.51</v>
      </c>
      <c r="G15" s="16">
        <v>1015764.86</v>
      </c>
      <c r="H15" s="16">
        <v>673252.54</v>
      </c>
      <c r="I15" s="16">
        <f t="shared" si="3"/>
        <v>3897787.65</v>
      </c>
    </row>
    <row r="16" spans="2:9" x14ac:dyDescent="0.2">
      <c r="B16" s="13" t="s">
        <v>17</v>
      </c>
      <c r="C16" s="11"/>
      <c r="D16" s="15">
        <v>2065384</v>
      </c>
      <c r="E16" s="16">
        <v>-148384</v>
      </c>
      <c r="F16" s="16">
        <f t="shared" si="2"/>
        <v>1917000</v>
      </c>
      <c r="G16" s="16">
        <v>425836.95</v>
      </c>
      <c r="H16" s="16">
        <v>282788.28999999998</v>
      </c>
      <c r="I16" s="16">
        <f t="shared" si="3"/>
        <v>1491163.05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1120040</v>
      </c>
      <c r="E19" s="15">
        <f t="shared" si="4"/>
        <v>-5000</v>
      </c>
      <c r="F19" s="15">
        <f t="shared" si="4"/>
        <v>1115040</v>
      </c>
      <c r="G19" s="15">
        <f t="shared" si="4"/>
        <v>131315.25</v>
      </c>
      <c r="H19" s="15">
        <f t="shared" si="4"/>
        <v>79618.989999999991</v>
      </c>
      <c r="I19" s="15">
        <f t="shared" si="4"/>
        <v>983724.75</v>
      </c>
    </row>
    <row r="20" spans="2:9" x14ac:dyDescent="0.2">
      <c r="B20" s="13" t="s">
        <v>21</v>
      </c>
      <c r="C20" s="11"/>
      <c r="D20" s="15">
        <v>361575</v>
      </c>
      <c r="E20" s="16">
        <v>-3000</v>
      </c>
      <c r="F20" s="15">
        <f t="shared" ref="F20:F28" si="5">D20+E20</f>
        <v>358575</v>
      </c>
      <c r="G20" s="16">
        <v>4962</v>
      </c>
      <c r="H20" s="16">
        <v>4962</v>
      </c>
      <c r="I20" s="16">
        <f>F20-G20</f>
        <v>353613</v>
      </c>
    </row>
    <row r="21" spans="2:9" x14ac:dyDescent="0.2">
      <c r="B21" s="13" t="s">
        <v>22</v>
      </c>
      <c r="C21" s="11"/>
      <c r="D21" s="15"/>
      <c r="E21" s="16"/>
      <c r="F21" s="15">
        <f t="shared" si="5"/>
        <v>0</v>
      </c>
      <c r="G21" s="16"/>
      <c r="H21" s="16"/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148507</v>
      </c>
      <c r="E23" s="16">
        <v>0</v>
      </c>
      <c r="F23" s="15">
        <f t="shared" si="5"/>
        <v>148507</v>
      </c>
      <c r="G23" s="16">
        <v>0</v>
      </c>
      <c r="H23" s="16">
        <v>0</v>
      </c>
      <c r="I23" s="16">
        <f t="shared" si="6"/>
        <v>148507</v>
      </c>
    </row>
    <row r="24" spans="2:9" x14ac:dyDescent="0.2">
      <c r="B24" s="13" t="s">
        <v>25</v>
      </c>
      <c r="C24" s="11"/>
      <c r="D24" s="15">
        <v>111212</v>
      </c>
      <c r="E24" s="16">
        <v>0</v>
      </c>
      <c r="F24" s="15">
        <f t="shared" si="5"/>
        <v>111212</v>
      </c>
      <c r="G24" s="16">
        <v>27833.040000000001</v>
      </c>
      <c r="H24" s="16">
        <v>27833.040000000001</v>
      </c>
      <c r="I24" s="16">
        <f t="shared" si="6"/>
        <v>83378.959999999992</v>
      </c>
    </row>
    <row r="25" spans="2:9" x14ac:dyDescent="0.2">
      <c r="B25" s="13" t="s">
        <v>26</v>
      </c>
      <c r="C25" s="11"/>
      <c r="D25" s="15">
        <v>382800</v>
      </c>
      <c r="E25" s="16">
        <v>0</v>
      </c>
      <c r="F25" s="15">
        <f t="shared" si="5"/>
        <v>382800</v>
      </c>
      <c r="G25" s="16">
        <v>98520.21</v>
      </c>
      <c r="H25" s="16">
        <v>46823.95</v>
      </c>
      <c r="I25" s="16">
        <f t="shared" si="6"/>
        <v>284279.78999999998</v>
      </c>
    </row>
    <row r="26" spans="2:9" x14ac:dyDescent="0.2">
      <c r="B26" s="13" t="s">
        <v>27</v>
      </c>
      <c r="C26" s="11"/>
      <c r="D26" s="15">
        <v>83888</v>
      </c>
      <c r="E26" s="16">
        <v>0</v>
      </c>
      <c r="F26" s="15">
        <f t="shared" si="5"/>
        <v>83888</v>
      </c>
      <c r="G26" s="16">
        <v>0</v>
      </c>
      <c r="H26" s="16">
        <v>0</v>
      </c>
      <c r="I26" s="16">
        <f t="shared" si="6"/>
        <v>83888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32058</v>
      </c>
      <c r="E28" s="16">
        <v>-2000</v>
      </c>
      <c r="F28" s="15">
        <f t="shared" si="5"/>
        <v>30058</v>
      </c>
      <c r="G28" s="16">
        <v>0</v>
      </c>
      <c r="H28" s="16">
        <v>0</v>
      </c>
      <c r="I28" s="16">
        <f t="shared" si="6"/>
        <v>30058</v>
      </c>
    </row>
    <row r="29" spans="2:9" x14ac:dyDescent="0.2">
      <c r="B29" s="3" t="s">
        <v>30</v>
      </c>
      <c r="C29" s="9"/>
      <c r="D29" s="15">
        <f t="shared" ref="D29:I29" si="7">SUM(D30:D38)</f>
        <v>6583298</v>
      </c>
      <c r="E29" s="15">
        <f t="shared" si="7"/>
        <v>-443338</v>
      </c>
      <c r="F29" s="15">
        <f t="shared" si="7"/>
        <v>6139960</v>
      </c>
      <c r="G29" s="15">
        <f t="shared" si="7"/>
        <v>1120164.6000000001</v>
      </c>
      <c r="H29" s="15">
        <f t="shared" si="7"/>
        <v>599146.62999999989</v>
      </c>
      <c r="I29" s="15">
        <f t="shared" si="7"/>
        <v>5019795.4000000004</v>
      </c>
    </row>
    <row r="30" spans="2:9" x14ac:dyDescent="0.2">
      <c r="B30" s="13" t="s">
        <v>31</v>
      </c>
      <c r="C30" s="11"/>
      <c r="D30" s="15">
        <v>986705</v>
      </c>
      <c r="E30" s="16">
        <v>-14739.08</v>
      </c>
      <c r="F30" s="15">
        <f t="shared" ref="F30:F38" si="8">D30+E30</f>
        <v>971965.92</v>
      </c>
      <c r="G30" s="16">
        <v>217464.3</v>
      </c>
      <c r="H30" s="16">
        <v>97464.3</v>
      </c>
      <c r="I30" s="16">
        <f t="shared" si="6"/>
        <v>754501.62000000011</v>
      </c>
    </row>
    <row r="31" spans="2:9" x14ac:dyDescent="0.2">
      <c r="B31" s="13" t="s">
        <v>32</v>
      </c>
      <c r="C31" s="11"/>
      <c r="D31" s="15">
        <v>483833</v>
      </c>
      <c r="E31" s="16">
        <v>0</v>
      </c>
      <c r="F31" s="15">
        <f t="shared" si="8"/>
        <v>483833</v>
      </c>
      <c r="G31" s="16">
        <v>135500</v>
      </c>
      <c r="H31" s="16">
        <v>135500</v>
      </c>
      <c r="I31" s="16">
        <f t="shared" si="6"/>
        <v>348333</v>
      </c>
    </row>
    <row r="32" spans="2:9" x14ac:dyDescent="0.2">
      <c r="B32" s="13" t="s">
        <v>33</v>
      </c>
      <c r="C32" s="11"/>
      <c r="D32" s="15">
        <v>1979482</v>
      </c>
      <c r="E32" s="16">
        <v>-432309.39</v>
      </c>
      <c r="F32" s="15">
        <f t="shared" si="8"/>
        <v>1547172.6099999999</v>
      </c>
      <c r="G32" s="16">
        <v>291071.96999999997</v>
      </c>
      <c r="H32" s="16">
        <v>19500</v>
      </c>
      <c r="I32" s="16">
        <f t="shared" si="6"/>
        <v>1256100.6399999999</v>
      </c>
    </row>
    <row r="33" spans="2:9" x14ac:dyDescent="0.2">
      <c r="B33" s="13" t="s">
        <v>34</v>
      </c>
      <c r="C33" s="11"/>
      <c r="D33" s="15">
        <v>213000</v>
      </c>
      <c r="E33" s="16">
        <v>0</v>
      </c>
      <c r="F33" s="15">
        <f t="shared" si="8"/>
        <v>213000</v>
      </c>
      <c r="G33" s="16">
        <v>2950.75</v>
      </c>
      <c r="H33" s="16">
        <v>2950.75</v>
      </c>
      <c r="I33" s="16">
        <f t="shared" si="6"/>
        <v>210049.25</v>
      </c>
    </row>
    <row r="34" spans="2:9" x14ac:dyDescent="0.2">
      <c r="B34" s="13" t="s">
        <v>35</v>
      </c>
      <c r="C34" s="11"/>
      <c r="D34" s="15">
        <v>415576</v>
      </c>
      <c r="E34" s="16">
        <v>-16820</v>
      </c>
      <c r="F34" s="15">
        <f t="shared" si="8"/>
        <v>398756</v>
      </c>
      <c r="G34" s="16">
        <v>71464.759999999995</v>
      </c>
      <c r="H34" s="16">
        <v>61324.76</v>
      </c>
      <c r="I34" s="16">
        <f t="shared" si="6"/>
        <v>327291.24</v>
      </c>
    </row>
    <row r="35" spans="2:9" x14ac:dyDescent="0.2">
      <c r="B35" s="13" t="s">
        <v>36</v>
      </c>
      <c r="C35" s="11"/>
      <c r="D35" s="15">
        <v>119894</v>
      </c>
      <c r="E35" s="16">
        <v>0</v>
      </c>
      <c r="F35" s="15">
        <f t="shared" si="8"/>
        <v>119894</v>
      </c>
      <c r="G35" s="16">
        <v>7467</v>
      </c>
      <c r="H35" s="16">
        <v>7467</v>
      </c>
      <c r="I35" s="16">
        <f t="shared" si="6"/>
        <v>112427</v>
      </c>
    </row>
    <row r="36" spans="2:9" x14ac:dyDescent="0.2">
      <c r="B36" s="13" t="s">
        <v>37</v>
      </c>
      <c r="C36" s="11"/>
      <c r="D36" s="15">
        <v>48084</v>
      </c>
      <c r="E36" s="16">
        <v>0</v>
      </c>
      <c r="F36" s="15">
        <f t="shared" si="8"/>
        <v>48084</v>
      </c>
      <c r="G36" s="16">
        <v>2233</v>
      </c>
      <c r="H36" s="16">
        <v>2233</v>
      </c>
      <c r="I36" s="16">
        <f t="shared" si="6"/>
        <v>45851</v>
      </c>
    </row>
    <row r="37" spans="2:9" x14ac:dyDescent="0.2">
      <c r="B37" s="13" t="s">
        <v>38</v>
      </c>
      <c r="C37" s="11"/>
      <c r="D37" s="15">
        <v>77460</v>
      </c>
      <c r="E37" s="16">
        <v>0</v>
      </c>
      <c r="F37" s="15">
        <f t="shared" si="8"/>
        <v>77460</v>
      </c>
      <c r="G37" s="16">
        <v>5307.35</v>
      </c>
      <c r="H37" s="16">
        <v>5307.35</v>
      </c>
      <c r="I37" s="16">
        <f t="shared" si="6"/>
        <v>72152.649999999994</v>
      </c>
    </row>
    <row r="38" spans="2:9" x14ac:dyDescent="0.2">
      <c r="B38" s="13" t="s">
        <v>39</v>
      </c>
      <c r="C38" s="11"/>
      <c r="D38" s="15">
        <v>2259264</v>
      </c>
      <c r="E38" s="16">
        <v>20530.47</v>
      </c>
      <c r="F38" s="15">
        <f t="shared" si="8"/>
        <v>2279794.4700000002</v>
      </c>
      <c r="G38" s="16">
        <v>386705.47</v>
      </c>
      <c r="H38" s="16">
        <v>267399.46999999997</v>
      </c>
      <c r="I38" s="16">
        <f t="shared" si="6"/>
        <v>1893089.0000000002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500000</v>
      </c>
      <c r="E49" s="15">
        <f t="shared" si="11"/>
        <v>0</v>
      </c>
      <c r="F49" s="15">
        <f t="shared" si="11"/>
        <v>500000</v>
      </c>
      <c r="G49" s="15">
        <f t="shared" si="11"/>
        <v>0</v>
      </c>
      <c r="H49" s="15">
        <f t="shared" si="11"/>
        <v>0</v>
      </c>
      <c r="I49" s="15">
        <f t="shared" si="11"/>
        <v>500000</v>
      </c>
    </row>
    <row r="50" spans="2:9" x14ac:dyDescent="0.2">
      <c r="B50" s="13" t="s">
        <v>51</v>
      </c>
      <c r="C50" s="11"/>
      <c r="D50" s="15">
        <v>440000</v>
      </c>
      <c r="E50" s="16">
        <v>0</v>
      </c>
      <c r="F50" s="15">
        <f t="shared" si="10"/>
        <v>440000</v>
      </c>
      <c r="G50" s="16">
        <v>0</v>
      </c>
      <c r="H50" s="16">
        <v>0</v>
      </c>
      <c r="I50" s="16">
        <f t="shared" si="6"/>
        <v>440000</v>
      </c>
    </row>
    <row r="51" spans="2:9" x14ac:dyDescent="0.2">
      <c r="B51" s="13" t="s">
        <v>52</v>
      </c>
      <c r="C51" s="11"/>
      <c r="D51" s="15">
        <v>34400</v>
      </c>
      <c r="E51" s="16">
        <v>0</v>
      </c>
      <c r="F51" s="15">
        <f t="shared" si="10"/>
        <v>34400</v>
      </c>
      <c r="G51" s="16">
        <v>0</v>
      </c>
      <c r="H51" s="16">
        <v>0</v>
      </c>
      <c r="I51" s="16">
        <f t="shared" si="6"/>
        <v>34400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>
        <v>25600</v>
      </c>
      <c r="E53" s="16">
        <v>0</v>
      </c>
      <c r="F53" s="15">
        <f t="shared" si="10"/>
        <v>25600</v>
      </c>
      <c r="G53" s="16">
        <v>0</v>
      </c>
      <c r="H53" s="16">
        <v>0</v>
      </c>
      <c r="I53" s="16">
        <f t="shared" si="6"/>
        <v>25600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4591.1400000000003</v>
      </c>
      <c r="F63" s="15">
        <f>F64+F65+F66+F67+F68+F70+F71</f>
        <v>4591.1400000000003</v>
      </c>
      <c r="G63" s="15">
        <f>SUM(G64:G71)</f>
        <v>0</v>
      </c>
      <c r="H63" s="15">
        <f>SUM(H64:H71)</f>
        <v>0</v>
      </c>
      <c r="I63" s="16">
        <f t="shared" si="6"/>
        <v>4591.1400000000003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>
        <v>0</v>
      </c>
      <c r="E71" s="16">
        <v>4591.1400000000003</v>
      </c>
      <c r="F71" s="15">
        <f t="shared" si="10"/>
        <v>4591.1400000000003</v>
      </c>
      <c r="G71" s="16">
        <v>0</v>
      </c>
      <c r="H71" s="16">
        <v>0</v>
      </c>
      <c r="I71" s="16">
        <f t="shared" si="6"/>
        <v>4591.1400000000003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34063135</v>
      </c>
      <c r="E85" s="21">
        <f>E86+E104+E94+E114+E124+E134+E138+E147+E151</f>
        <v>0</v>
      </c>
      <c r="F85" s="21">
        <f t="shared" si="12"/>
        <v>34063135</v>
      </c>
      <c r="G85" s="21">
        <f>G86+G104+G94+G114+G124+G134+G138+G147+G151</f>
        <v>7226136.0200000014</v>
      </c>
      <c r="H85" s="21">
        <f>H86+H104+H94+H114+H124+H134+H138+H147+H151</f>
        <v>4679444.72</v>
      </c>
      <c r="I85" s="21">
        <f t="shared" si="12"/>
        <v>26836998.979999997</v>
      </c>
    </row>
    <row r="86" spans="2:9" x14ac:dyDescent="0.2">
      <c r="B86" s="3" t="s">
        <v>12</v>
      </c>
      <c r="C86" s="9"/>
      <c r="D86" s="15">
        <f>SUM(D87:D93)</f>
        <v>30717027</v>
      </c>
      <c r="E86" s="15">
        <f>SUM(E87:E93)</f>
        <v>448338</v>
      </c>
      <c r="F86" s="15">
        <f>SUM(F87:F93)</f>
        <v>31165365</v>
      </c>
      <c r="G86" s="15">
        <f>SUM(G87:G93)</f>
        <v>6732568.5500000007</v>
      </c>
      <c r="H86" s="15">
        <f>SUM(H87:H93)</f>
        <v>4482277.47</v>
      </c>
      <c r="I86" s="16">
        <f t="shared" ref="I86:I149" si="13">F86-G86</f>
        <v>24432796.449999999</v>
      </c>
    </row>
    <row r="87" spans="2:9" x14ac:dyDescent="0.2">
      <c r="B87" s="13" t="s">
        <v>13</v>
      </c>
      <c r="C87" s="11"/>
      <c r="D87" s="15">
        <v>21129764</v>
      </c>
      <c r="E87" s="16">
        <v>-161149.76000000001</v>
      </c>
      <c r="F87" s="15">
        <f t="shared" ref="F87:F103" si="14">D87+E87</f>
        <v>20968614.239999998</v>
      </c>
      <c r="G87" s="16">
        <v>5294511.6100000003</v>
      </c>
      <c r="H87" s="16">
        <v>3526236.65</v>
      </c>
      <c r="I87" s="16">
        <f t="shared" si="13"/>
        <v>15674102.629999999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3539011</v>
      </c>
      <c r="E89" s="16">
        <v>-37344.75</v>
      </c>
      <c r="F89" s="15">
        <f t="shared" si="14"/>
        <v>3501666.25</v>
      </c>
      <c r="G89" s="16">
        <v>0</v>
      </c>
      <c r="H89" s="16">
        <v>0</v>
      </c>
      <c r="I89" s="16">
        <f t="shared" si="13"/>
        <v>3501666.25</v>
      </c>
    </row>
    <row r="90" spans="2:9" x14ac:dyDescent="0.2">
      <c r="B90" s="13" t="s">
        <v>16</v>
      </c>
      <c r="C90" s="11"/>
      <c r="D90" s="15">
        <v>3982868</v>
      </c>
      <c r="E90" s="16">
        <v>795216.51</v>
      </c>
      <c r="F90" s="15">
        <f t="shared" si="14"/>
        <v>4778084.51</v>
      </c>
      <c r="G90" s="16">
        <v>1012219.99</v>
      </c>
      <c r="H90" s="16">
        <v>673252.53</v>
      </c>
      <c r="I90" s="16">
        <f t="shared" si="13"/>
        <v>3765864.5199999996</v>
      </c>
    </row>
    <row r="91" spans="2:9" x14ac:dyDescent="0.2">
      <c r="B91" s="13" t="s">
        <v>17</v>
      </c>
      <c r="C91" s="11"/>
      <c r="D91" s="15">
        <v>2065384</v>
      </c>
      <c r="E91" s="16">
        <v>-148384</v>
      </c>
      <c r="F91" s="15">
        <f t="shared" si="14"/>
        <v>1917000</v>
      </c>
      <c r="G91" s="16">
        <v>425836.95</v>
      </c>
      <c r="H91" s="16">
        <v>282788.28999999998</v>
      </c>
      <c r="I91" s="16">
        <f t="shared" si="13"/>
        <v>1491163.05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572550</v>
      </c>
      <c r="E94" s="15">
        <f>SUM(E95:E103)</f>
        <v>-31265</v>
      </c>
      <c r="F94" s="15">
        <f>SUM(F95:F103)</f>
        <v>541285</v>
      </c>
      <c r="G94" s="15">
        <f>SUM(G95:G103)</f>
        <v>103482.19</v>
      </c>
      <c r="H94" s="15">
        <f>SUM(H95:H103)</f>
        <v>51785.939999999995</v>
      </c>
      <c r="I94" s="16">
        <f t="shared" si="13"/>
        <v>437802.81</v>
      </c>
    </row>
    <row r="95" spans="2:9" x14ac:dyDescent="0.2">
      <c r="B95" s="13" t="s">
        <v>21</v>
      </c>
      <c r="C95" s="11"/>
      <c r="D95" s="15">
        <v>138360</v>
      </c>
      <c r="E95" s="16">
        <v>-3000</v>
      </c>
      <c r="F95" s="15">
        <f t="shared" si="14"/>
        <v>135360</v>
      </c>
      <c r="G95" s="16">
        <v>4961.99</v>
      </c>
      <c r="H95" s="16">
        <v>4961.99</v>
      </c>
      <c r="I95" s="16">
        <f t="shared" si="13"/>
        <v>130398.01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118532</v>
      </c>
      <c r="E98" s="16">
        <v>-1740</v>
      </c>
      <c r="F98" s="15">
        <f t="shared" si="14"/>
        <v>116792</v>
      </c>
      <c r="G98" s="16">
        <v>0</v>
      </c>
      <c r="H98" s="16">
        <v>0</v>
      </c>
      <c r="I98" s="16">
        <f t="shared" si="13"/>
        <v>116792</v>
      </c>
    </row>
    <row r="99" spans="2:9" x14ac:dyDescent="0.2">
      <c r="B99" s="13" t="s">
        <v>25</v>
      </c>
      <c r="C99" s="11"/>
      <c r="D99" s="15">
        <v>17212</v>
      </c>
      <c r="E99" s="16">
        <v>-16225</v>
      </c>
      <c r="F99" s="15">
        <f t="shared" si="14"/>
        <v>987</v>
      </c>
      <c r="G99" s="16">
        <v>0</v>
      </c>
      <c r="H99" s="16">
        <v>0</v>
      </c>
      <c r="I99" s="16">
        <f t="shared" si="13"/>
        <v>987</v>
      </c>
    </row>
    <row r="100" spans="2:9" x14ac:dyDescent="0.2">
      <c r="B100" s="13" t="s">
        <v>26</v>
      </c>
      <c r="C100" s="11"/>
      <c r="D100" s="15">
        <v>240000</v>
      </c>
      <c r="E100" s="16">
        <v>0</v>
      </c>
      <c r="F100" s="15">
        <f t="shared" si="14"/>
        <v>240000</v>
      </c>
      <c r="G100" s="16">
        <v>98520.2</v>
      </c>
      <c r="H100" s="16">
        <v>46823.95</v>
      </c>
      <c r="I100" s="16">
        <f t="shared" si="13"/>
        <v>141479.79999999999</v>
      </c>
    </row>
    <row r="101" spans="2:9" x14ac:dyDescent="0.2">
      <c r="B101" s="13" t="s">
        <v>27</v>
      </c>
      <c r="C101" s="11"/>
      <c r="D101" s="15">
        <v>26388</v>
      </c>
      <c r="E101" s="16">
        <v>-8300</v>
      </c>
      <c r="F101" s="15">
        <f t="shared" si="14"/>
        <v>18088</v>
      </c>
      <c r="G101" s="16">
        <v>0</v>
      </c>
      <c r="H101" s="16">
        <v>0</v>
      </c>
      <c r="I101" s="16">
        <f t="shared" si="13"/>
        <v>18088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32058</v>
      </c>
      <c r="E103" s="16">
        <v>-2000</v>
      </c>
      <c r="F103" s="15">
        <f t="shared" si="14"/>
        <v>30058</v>
      </c>
      <c r="G103" s="16">
        <v>0</v>
      </c>
      <c r="H103" s="16">
        <v>0</v>
      </c>
      <c r="I103" s="16">
        <f t="shared" si="13"/>
        <v>30058</v>
      </c>
    </row>
    <row r="104" spans="2:9" x14ac:dyDescent="0.2">
      <c r="B104" s="3" t="s">
        <v>30</v>
      </c>
      <c r="C104" s="9"/>
      <c r="D104" s="15">
        <f>SUM(D105:D113)</f>
        <v>2773558</v>
      </c>
      <c r="E104" s="15">
        <f>SUM(E105:E113)</f>
        <v>-417073</v>
      </c>
      <c r="F104" s="15">
        <f>SUM(F105:F113)</f>
        <v>2356485</v>
      </c>
      <c r="G104" s="15">
        <f>SUM(G105:G113)</f>
        <v>390085.27999999997</v>
      </c>
      <c r="H104" s="15">
        <f>SUM(H105:H113)</f>
        <v>145381.31</v>
      </c>
      <c r="I104" s="16">
        <f t="shared" si="13"/>
        <v>1966399.72</v>
      </c>
    </row>
    <row r="105" spans="2:9" x14ac:dyDescent="0.2">
      <c r="B105" s="13" t="s">
        <v>31</v>
      </c>
      <c r="C105" s="11"/>
      <c r="D105" s="15">
        <v>946705</v>
      </c>
      <c r="E105" s="16">
        <v>-14739.1</v>
      </c>
      <c r="F105" s="16">
        <f>D105+E105</f>
        <v>931965.9</v>
      </c>
      <c r="G105" s="16">
        <v>217464.26</v>
      </c>
      <c r="H105" s="16">
        <v>97464.26</v>
      </c>
      <c r="I105" s="16">
        <f t="shared" si="13"/>
        <v>714501.64</v>
      </c>
    </row>
    <row r="106" spans="2:9" x14ac:dyDescent="0.2">
      <c r="B106" s="13" t="s">
        <v>32</v>
      </c>
      <c r="C106" s="11"/>
      <c r="D106" s="15">
        <v>61495</v>
      </c>
      <c r="E106" s="16">
        <v>-4454</v>
      </c>
      <c r="F106" s="16">
        <f t="shared" ref="F106:F113" si="15">D106+E106</f>
        <v>57041</v>
      </c>
      <c r="G106" s="16">
        <v>0</v>
      </c>
      <c r="H106" s="16">
        <v>0</v>
      </c>
      <c r="I106" s="16">
        <f t="shared" si="13"/>
        <v>57041</v>
      </c>
    </row>
    <row r="107" spans="2:9" x14ac:dyDescent="0.2">
      <c r="B107" s="13" t="s">
        <v>33</v>
      </c>
      <c r="C107" s="11"/>
      <c r="D107" s="15">
        <v>730640</v>
      </c>
      <c r="E107" s="16">
        <v>-219489.36</v>
      </c>
      <c r="F107" s="16">
        <f t="shared" si="15"/>
        <v>511150.64</v>
      </c>
      <c r="G107" s="16">
        <v>114563.97</v>
      </c>
      <c r="H107" s="16">
        <v>0</v>
      </c>
      <c r="I107" s="16">
        <f t="shared" si="13"/>
        <v>396586.67000000004</v>
      </c>
    </row>
    <row r="108" spans="2:9" x14ac:dyDescent="0.2">
      <c r="B108" s="13" t="s">
        <v>34</v>
      </c>
      <c r="C108" s="11"/>
      <c r="D108" s="15">
        <v>213000</v>
      </c>
      <c r="E108" s="16">
        <v>0</v>
      </c>
      <c r="F108" s="16">
        <f t="shared" si="15"/>
        <v>213000</v>
      </c>
      <c r="G108" s="16">
        <v>2950.75</v>
      </c>
      <c r="H108" s="16">
        <v>2950.75</v>
      </c>
      <c r="I108" s="16">
        <f t="shared" si="13"/>
        <v>210049.25</v>
      </c>
    </row>
    <row r="109" spans="2:9" x14ac:dyDescent="0.2">
      <c r="B109" s="13" t="s">
        <v>35</v>
      </c>
      <c r="C109" s="11"/>
      <c r="D109" s="15">
        <v>90816</v>
      </c>
      <c r="E109" s="16">
        <v>-23420</v>
      </c>
      <c r="F109" s="16">
        <f t="shared" si="15"/>
        <v>67396</v>
      </c>
      <c r="G109" s="16">
        <v>15914.49</v>
      </c>
      <c r="H109" s="16">
        <v>5774.49</v>
      </c>
      <c r="I109" s="16">
        <f t="shared" si="13"/>
        <v>51481.51</v>
      </c>
    </row>
    <row r="110" spans="2:9" x14ac:dyDescent="0.2">
      <c r="B110" s="13" t="s">
        <v>36</v>
      </c>
      <c r="C110" s="11"/>
      <c r="D110" s="15">
        <v>95894</v>
      </c>
      <c r="E110" s="16">
        <v>-2600</v>
      </c>
      <c r="F110" s="16">
        <f t="shared" si="15"/>
        <v>93294</v>
      </c>
      <c r="G110" s="16">
        <v>7467</v>
      </c>
      <c r="H110" s="16">
        <v>7467</v>
      </c>
      <c r="I110" s="16">
        <f t="shared" si="13"/>
        <v>85827</v>
      </c>
    </row>
    <row r="111" spans="2:9" x14ac:dyDescent="0.2">
      <c r="B111" s="13" t="s">
        <v>37</v>
      </c>
      <c r="C111" s="11"/>
      <c r="D111" s="15">
        <v>23084</v>
      </c>
      <c r="E111" s="16">
        <v>-140</v>
      </c>
      <c r="F111" s="16">
        <f t="shared" si="15"/>
        <v>22944</v>
      </c>
      <c r="G111" s="16">
        <v>2233</v>
      </c>
      <c r="H111" s="16">
        <v>2233</v>
      </c>
      <c r="I111" s="16">
        <f t="shared" si="13"/>
        <v>20711</v>
      </c>
    </row>
    <row r="112" spans="2:9" x14ac:dyDescent="0.2">
      <c r="B112" s="13" t="s">
        <v>38</v>
      </c>
      <c r="C112" s="11"/>
      <c r="D112" s="15">
        <v>54760</v>
      </c>
      <c r="E112" s="16">
        <v>0</v>
      </c>
      <c r="F112" s="16">
        <f t="shared" si="15"/>
        <v>54760</v>
      </c>
      <c r="G112" s="16">
        <v>5307.35</v>
      </c>
      <c r="H112" s="16">
        <v>5307.35</v>
      </c>
      <c r="I112" s="16">
        <f t="shared" si="13"/>
        <v>49452.65</v>
      </c>
    </row>
    <row r="113" spans="2:9" x14ac:dyDescent="0.2">
      <c r="B113" s="13" t="s">
        <v>39</v>
      </c>
      <c r="C113" s="11"/>
      <c r="D113" s="15">
        <v>557164</v>
      </c>
      <c r="E113" s="16">
        <v>-152230.54</v>
      </c>
      <c r="F113" s="16">
        <f t="shared" si="15"/>
        <v>404933.45999999996</v>
      </c>
      <c r="G113" s="16">
        <v>24184.46</v>
      </c>
      <c r="H113" s="16">
        <v>24184.46</v>
      </c>
      <c r="I113" s="16">
        <f t="shared" si="13"/>
        <v>380748.99999999994</v>
      </c>
    </row>
    <row r="114" spans="2:9" ht="25.5" customHeight="1" x14ac:dyDescent="0.2">
      <c r="B114" s="40" t="s">
        <v>40</v>
      </c>
      <c r="C114" s="41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76387413</v>
      </c>
      <c r="E160" s="14">
        <f t="shared" si="21"/>
        <v>4591.1400000000003</v>
      </c>
      <c r="F160" s="14">
        <f t="shared" si="21"/>
        <v>76392004.140000001</v>
      </c>
      <c r="G160" s="14">
        <f t="shared" si="21"/>
        <v>15367688.460000003</v>
      </c>
      <c r="H160" s="14">
        <f t="shared" si="21"/>
        <v>9840487.8200000003</v>
      </c>
      <c r="I160" s="14">
        <f t="shared" si="21"/>
        <v>61024315.679999992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2016-12-20T19:53:14Z</cp:lastPrinted>
  <dcterms:created xsi:type="dcterms:W3CDTF">2016-10-11T20:25:15Z</dcterms:created>
  <dcterms:modified xsi:type="dcterms:W3CDTF">2026-04-13T21:42:05Z</dcterms:modified>
</cp:coreProperties>
</file>